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paulagodoy/Desktop/Página web/"/>
    </mc:Choice>
  </mc:AlternateContent>
  <xr:revisionPtr revIDLastSave="0" documentId="8_{2FBFAFFD-ECF6-CD4C-929C-A61F5C076A27}" xr6:coauthVersionLast="47" xr6:coauthVersionMax="47" xr10:uidLastSave="{00000000-0000-0000-0000-000000000000}"/>
  <workbookProtection workbookAlgorithmName="SHA-512" workbookHashValue="N5uHA2y7jmSDsFGkvhUIUBS6hFcQ8www/PHIZL5l0DJsqCF1pJa5of3ZwsgUAQNhcIW1RdIr/Kcq4kt3pZLl+A==" workbookSaltValue="e4jXw7VbgQY3cMj7oCa+/w==" workbookSpinCount="100000" lockStructure="1"/>
  <bookViews>
    <workbookView xWindow="0" yWindow="500" windowWidth="2880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" i="1" l="1"/>
  <c r="D9" i="1"/>
  <c r="D11" i="1"/>
  <c r="J13" i="1" l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12" i="1"/>
  <c r="E10" i="1"/>
  <c r="E11" i="1" s="1"/>
</calcChain>
</file>

<file path=xl/sharedStrings.xml><?xml version="1.0" encoding="utf-8"?>
<sst xmlns="http://schemas.openxmlformats.org/spreadsheetml/2006/main" count="20" uniqueCount="15">
  <si>
    <t>TARIFARIO ARBITRAJE USFQ</t>
  </si>
  <si>
    <t>Cuantía US $</t>
  </si>
  <si>
    <t>Tarifas US$</t>
  </si>
  <si>
    <t>3 Árbitros</t>
  </si>
  <si>
    <t>Desde</t>
  </si>
  <si>
    <t>Hasta</t>
  </si>
  <si>
    <t>F. Básica</t>
  </si>
  <si>
    <t>Por mil Exceso</t>
  </si>
  <si>
    <t>en adelante</t>
  </si>
  <si>
    <t>Indeterminada</t>
  </si>
  <si>
    <t>Cuantía</t>
  </si>
  <si>
    <t>Cuantía Indeterminada</t>
  </si>
  <si>
    <t>* Valores incluyen I.V.A.</t>
  </si>
  <si>
    <t>1 Árbitro</t>
  </si>
  <si>
    <t>Precio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</si>
</sst>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&quot;$&quot;* #,##0.00_ ;_ &quot;$&quot;* \-#,##0.00_ ;_ &quot;$&quot;* &quot;-&quot;??_ ;_ @_ "/>
    <numFmt numFmtId="165" formatCode="&quot;$&quot;#,##0.00"/>
  </numFmts>
  <fonts count="1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6"/>
      <color theme="0"/>
      <name val="Calibri"/>
      <family val="2"/>
    </font>
    <font>
      <b/>
      <u/>
      <sz val="10"/>
      <color theme="0"/>
      <name val="Arial"/>
      <family val="2"/>
    </font>
    <font>
      <b/>
      <sz val="10"/>
      <color theme="0"/>
      <name val="Arial"/>
      <family val="2"/>
    </font>
    <font>
      <b/>
      <sz val="8"/>
      <color theme="0"/>
      <name val="Arial"/>
      <family val="2"/>
    </font>
    <font>
      <b/>
      <sz val="9"/>
      <color theme="0"/>
      <name val="Arial"/>
      <family val="2"/>
    </font>
    <font>
      <b/>
      <sz val="14"/>
      <color theme="0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sz val="1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3">
    <xf numFmtId="0" fontId="0" fillId="0" borderId="0" xfId="0"/>
    <xf numFmtId="1" fontId="1" fillId="0" borderId="1" xfId="0" applyNumberFormat="1" applyFont="1" applyBorder="1" applyAlignment="1">
      <alignment horizontal="right" vertical="top" indent="3" shrinkToFit="1"/>
    </xf>
    <xf numFmtId="0" fontId="1" fillId="0" borderId="1" xfId="0" applyFont="1" applyBorder="1" applyAlignment="1">
      <alignment horizontal="right" vertical="top" wrapText="1"/>
    </xf>
    <xf numFmtId="164" fontId="1" fillId="0" borderId="1" xfId="1" applyFont="1" applyBorder="1" applyAlignment="1">
      <alignment horizontal="right" vertical="top" shrinkToFit="1"/>
    </xf>
    <xf numFmtId="165" fontId="1" fillId="0" borderId="1" xfId="1" applyNumberFormat="1" applyFont="1" applyBorder="1" applyAlignment="1">
      <alignment horizontal="right" vertical="top" wrapText="1"/>
    </xf>
    <xf numFmtId="165" fontId="1" fillId="0" borderId="1" xfId="1" applyNumberFormat="1" applyFont="1" applyBorder="1" applyAlignment="1">
      <alignment horizontal="right" vertical="top" shrinkToFit="1"/>
    </xf>
    <xf numFmtId="0" fontId="7" fillId="3" borderId="1" xfId="0" applyFont="1" applyFill="1" applyBorder="1" applyAlignment="1">
      <alignment vertical="top" wrapText="1"/>
    </xf>
    <xf numFmtId="0" fontId="8" fillId="3" borderId="1" xfId="0" applyFont="1" applyFill="1" applyBorder="1" applyAlignment="1">
      <alignment horizontal="center" vertical="center" wrapText="1"/>
    </xf>
    <xf numFmtId="0" fontId="10" fillId="0" borderId="1" xfId="0" applyFont="1" applyBorder="1"/>
    <xf numFmtId="164" fontId="10" fillId="4" borderId="1" xfId="1" applyFont="1" applyFill="1" applyBorder="1"/>
    <xf numFmtId="164" fontId="12" fillId="4" borderId="1" xfId="1" applyFont="1" applyFill="1" applyBorder="1" applyProtection="1">
      <protection locked="0"/>
    </xf>
    <xf numFmtId="164" fontId="11" fillId="4" borderId="1" xfId="1" applyFont="1" applyFill="1" applyBorder="1"/>
    <xf numFmtId="164" fontId="10" fillId="5" borderId="1" xfId="1" applyFont="1" applyFill="1" applyBorder="1"/>
    <xf numFmtId="164" fontId="12" fillId="5" borderId="1" xfId="1" applyFont="1" applyFill="1" applyBorder="1"/>
    <xf numFmtId="164" fontId="11" fillId="5" borderId="1" xfId="1" applyFont="1" applyFill="1" applyBorder="1"/>
    <xf numFmtId="0" fontId="13" fillId="0" borderId="1" xfId="0" applyFont="1" applyBorder="1" applyAlignment="1">
      <alignment horizontal="center" vertical="center"/>
    </xf>
    <xf numFmtId="0" fontId="14" fillId="0" borderId="0" xfId="0" applyFont="1"/>
    <xf numFmtId="0" fontId="2" fillId="0" borderId="1" xfId="0" applyFont="1" applyBorder="1" applyAlignment="1">
      <alignment horizontal="left" vertical="top" wrapText="1" indent="4"/>
    </xf>
    <xf numFmtId="165" fontId="1" fillId="0" borderId="1" xfId="1" applyNumberFormat="1" applyFont="1" applyBorder="1" applyAlignment="1">
      <alignment horizontal="center" vertical="top" shrinkToFit="1"/>
    </xf>
    <xf numFmtId="0" fontId="4" fillId="2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left" vertical="center" wrapText="1" indent="8"/>
    </xf>
    <xf numFmtId="0" fontId="6" fillId="3" borderId="1" xfId="0" applyFont="1" applyFill="1" applyBorder="1" applyAlignment="1">
      <alignment horizontal="left" vertical="top" wrapText="1" indent="7"/>
    </xf>
    <xf numFmtId="0" fontId="9" fillId="3" borderId="1" xfId="0" applyFont="1" applyFill="1" applyBorder="1" applyAlignment="1">
      <alignment horizontal="center" vertical="top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3</xdr:row>
      <xdr:rowOff>0</xdr:rowOff>
    </xdr:from>
    <xdr:to>
      <xdr:col>7</xdr:col>
      <xdr:colOff>304800</xdr:colOff>
      <xdr:row>4</xdr:row>
      <xdr:rowOff>122767</xdr:rowOff>
    </xdr:to>
    <xdr:sp macro="" textlink="">
      <xdr:nvSpPr>
        <xdr:cNvPr id="1025" name="AutoShape 1" descr="School of Medicine | Universidad San Francisco de Quito">
          <a:extLst>
            <a:ext uri="{FF2B5EF4-FFF2-40B4-BE49-F238E27FC236}">
              <a16:creationId xmlns:a16="http://schemas.microsoft.com/office/drawing/2014/main" id="{4BB73320-72C6-4CE1-A006-E85891764385}"/>
            </a:ext>
          </a:extLst>
        </xdr:cNvPr>
        <xdr:cNvSpPr>
          <a:spLocks noChangeAspect="1" noChangeArrowheads="1"/>
        </xdr:cNvSpPr>
      </xdr:nvSpPr>
      <xdr:spPr bwMode="auto">
        <a:xfrm>
          <a:off x="6142567" y="546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304800</xdr:colOff>
      <xdr:row>4</xdr:row>
      <xdr:rowOff>122767</xdr:rowOff>
    </xdr:to>
    <xdr:sp macro="" textlink="">
      <xdr:nvSpPr>
        <xdr:cNvPr id="1026" name="AutoShape 2" descr="School of Medicine | Universidad San Francisco de Quito">
          <a:extLst>
            <a:ext uri="{FF2B5EF4-FFF2-40B4-BE49-F238E27FC236}">
              <a16:creationId xmlns:a16="http://schemas.microsoft.com/office/drawing/2014/main" id="{C80D419F-7539-4004-BF30-E5A3ECC292E0}"/>
            </a:ext>
          </a:extLst>
        </xdr:cNvPr>
        <xdr:cNvSpPr>
          <a:spLocks noChangeAspect="1" noChangeArrowheads="1"/>
        </xdr:cNvSpPr>
      </xdr:nvSpPr>
      <xdr:spPr bwMode="auto">
        <a:xfrm>
          <a:off x="6142567" y="546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304800</xdr:colOff>
      <xdr:row>4</xdr:row>
      <xdr:rowOff>122767</xdr:rowOff>
    </xdr:to>
    <xdr:sp macro="" textlink="">
      <xdr:nvSpPr>
        <xdr:cNvPr id="1027" name="AutoShape 3" descr="School of Medicine | Universidad San Francisco de Quito">
          <a:extLst>
            <a:ext uri="{FF2B5EF4-FFF2-40B4-BE49-F238E27FC236}">
              <a16:creationId xmlns:a16="http://schemas.microsoft.com/office/drawing/2014/main" id="{29BCD8F2-CE2D-4A47-894D-6EE34C338D9C}"/>
            </a:ext>
          </a:extLst>
        </xdr:cNvPr>
        <xdr:cNvSpPr>
          <a:spLocks noChangeAspect="1" noChangeArrowheads="1"/>
        </xdr:cNvSpPr>
      </xdr:nvSpPr>
      <xdr:spPr bwMode="auto">
        <a:xfrm>
          <a:off x="6142567" y="546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0</xdr:row>
      <xdr:rowOff>55033</xdr:rowOff>
    </xdr:from>
    <xdr:to>
      <xdr:col>9</xdr:col>
      <xdr:colOff>818094</xdr:colOff>
      <xdr:row>6</xdr:row>
      <xdr:rowOff>84667</xdr:rowOff>
    </xdr:to>
    <xdr:pic>
      <xdr:nvPicPr>
        <xdr:cNvPr id="5" name="Imagen 4" descr="Universidad San Francisco de Quito (USFQ) | Customer | D2L">
          <a:extLst>
            <a:ext uri="{FF2B5EF4-FFF2-40B4-BE49-F238E27FC236}">
              <a16:creationId xmlns:a16="http://schemas.microsoft.com/office/drawing/2014/main" id="{B9E3DC82-8F83-4FE2-90FB-71F222C896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2567" y="55033"/>
          <a:ext cx="2524128" cy="1121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8:N28"/>
  <sheetViews>
    <sheetView showGridLines="0" tabSelected="1" topLeftCell="C1" workbookViewId="0">
      <selection activeCell="D10" sqref="D10"/>
    </sheetView>
  </sheetViews>
  <sheetFormatPr baseColWidth="10" defaultRowHeight="15" x14ac:dyDescent="0.2"/>
  <cols>
    <col min="3" max="3" width="26.33203125" customWidth="1"/>
    <col min="4" max="5" width="16.5" customWidth="1"/>
    <col min="9" max="14" width="12.33203125" customWidth="1"/>
  </cols>
  <sheetData>
    <row r="8" spans="3:14" ht="24" x14ac:dyDescent="0.2">
      <c r="D8" s="15" t="s">
        <v>13</v>
      </c>
      <c r="E8" s="15" t="s">
        <v>3</v>
      </c>
      <c r="H8" s="19" t="s">
        <v>0</v>
      </c>
      <c r="I8" s="19"/>
      <c r="J8" s="19"/>
      <c r="K8" s="19"/>
      <c r="L8" s="19"/>
      <c r="M8" s="19"/>
      <c r="N8" s="19"/>
    </row>
    <row r="9" spans="3:14" ht="19" x14ac:dyDescent="0.25">
      <c r="C9" s="8" t="s">
        <v>11</v>
      </c>
      <c r="D9" s="9">
        <f>$K$28*1.12</f>
        <v>940.80000000000007</v>
      </c>
      <c r="E9" s="12">
        <f>$M$28*1.12</f>
        <v>1128.96</v>
      </c>
      <c r="H9" s="20" t="s">
        <v>1</v>
      </c>
      <c r="I9" s="20"/>
      <c r="J9" s="20"/>
      <c r="K9" s="21" t="s">
        <v>2</v>
      </c>
      <c r="L9" s="21"/>
      <c r="M9" s="21" t="s">
        <v>2</v>
      </c>
      <c r="N9" s="21"/>
    </row>
    <row r="10" spans="3:14" ht="19" x14ac:dyDescent="0.25">
      <c r="C10" s="8" t="s">
        <v>10</v>
      </c>
      <c r="D10" s="10"/>
      <c r="E10" s="13">
        <f>D10</f>
        <v>0</v>
      </c>
      <c r="H10" s="20"/>
      <c r="I10" s="20"/>
      <c r="J10" s="20"/>
      <c r="K10" s="22" t="s">
        <v>13</v>
      </c>
      <c r="L10" s="22"/>
      <c r="M10" s="22" t="s">
        <v>3</v>
      </c>
      <c r="N10" s="22"/>
    </row>
    <row r="11" spans="3:14" ht="18.75" customHeight="1" x14ac:dyDescent="0.25">
      <c r="C11" s="8" t="s">
        <v>14</v>
      </c>
      <c r="D11" s="11">
        <f>(VLOOKUP(D10,$I$12:$L$27,3)+(D10-VLOOKUP(D10,$I$12:$L$27,1))/1000*VLOOKUP(D10,$I$12:$L$27,4))*1.12</f>
        <v>150.52800000000002</v>
      </c>
      <c r="E11" s="14">
        <f>(VLOOKUP(E10,$I$12:$N$27,5)+(E10-VLOOKUP(E10,$I$12:$N$27,1))/1000*VLOOKUP(E10,$I$12:$N$27,6))*1.12</f>
        <v>235.64800000000002</v>
      </c>
      <c r="H11" s="6"/>
      <c r="I11" s="7" t="s">
        <v>4</v>
      </c>
      <c r="J11" s="7" t="s">
        <v>5</v>
      </c>
      <c r="K11" s="7" t="s">
        <v>6</v>
      </c>
      <c r="L11" s="7" t="s">
        <v>7</v>
      </c>
      <c r="M11" s="7" t="s">
        <v>6</v>
      </c>
      <c r="N11" s="7" t="s">
        <v>7</v>
      </c>
    </row>
    <row r="12" spans="3:14" x14ac:dyDescent="0.2">
      <c r="D12" s="16" t="s">
        <v>12</v>
      </c>
      <c r="H12" s="1">
        <v>1</v>
      </c>
      <c r="I12" s="3">
        <v>0</v>
      </c>
      <c r="J12" s="3">
        <f>I13-1</f>
        <v>1999</v>
      </c>
      <c r="K12" s="4">
        <v>134.4</v>
      </c>
      <c r="L12" s="5">
        <v>0</v>
      </c>
      <c r="M12" s="4">
        <v>210.4</v>
      </c>
      <c r="N12" s="5">
        <v>0</v>
      </c>
    </row>
    <row r="13" spans="3:14" x14ac:dyDescent="0.2">
      <c r="H13" s="1">
        <v>2</v>
      </c>
      <c r="I13" s="3">
        <v>2000</v>
      </c>
      <c r="J13" s="3">
        <f t="shared" ref="J13:J26" si="0">I14-1</f>
        <v>3999</v>
      </c>
      <c r="K13" s="4">
        <v>134.4</v>
      </c>
      <c r="L13" s="5">
        <v>42</v>
      </c>
      <c r="M13" s="4">
        <v>210.4</v>
      </c>
      <c r="N13" s="4">
        <v>65.63</v>
      </c>
    </row>
    <row r="14" spans="3:14" x14ac:dyDescent="0.2">
      <c r="H14" s="1">
        <v>3</v>
      </c>
      <c r="I14" s="3">
        <v>4000</v>
      </c>
      <c r="J14" s="3">
        <f t="shared" si="0"/>
        <v>7999</v>
      </c>
      <c r="K14" s="4">
        <v>218.4</v>
      </c>
      <c r="L14" s="5">
        <v>35</v>
      </c>
      <c r="M14" s="4">
        <v>341.6</v>
      </c>
      <c r="N14" s="4">
        <v>54.7</v>
      </c>
    </row>
    <row r="15" spans="3:14" x14ac:dyDescent="0.2">
      <c r="H15" s="1">
        <v>4</v>
      </c>
      <c r="I15" s="3">
        <v>8000</v>
      </c>
      <c r="J15" s="3">
        <f t="shared" si="0"/>
        <v>15999</v>
      </c>
      <c r="K15" s="4">
        <v>358.4</v>
      </c>
      <c r="L15" s="4">
        <v>29.17</v>
      </c>
      <c r="M15" s="5">
        <v>560</v>
      </c>
      <c r="N15" s="4">
        <v>45.58</v>
      </c>
    </row>
    <row r="16" spans="3:14" x14ac:dyDescent="0.2">
      <c r="H16" s="1">
        <v>5</v>
      </c>
      <c r="I16" s="3">
        <v>16000</v>
      </c>
      <c r="J16" s="3">
        <f t="shared" si="0"/>
        <v>31999</v>
      </c>
      <c r="K16" s="5">
        <v>592</v>
      </c>
      <c r="L16" s="4">
        <v>24.3</v>
      </c>
      <c r="M16" s="4">
        <v>924.8</v>
      </c>
      <c r="N16" s="4">
        <v>37.979999999999997</v>
      </c>
    </row>
    <row r="17" spans="8:14" x14ac:dyDescent="0.2">
      <c r="H17" s="1">
        <v>6</v>
      </c>
      <c r="I17" s="3">
        <v>32000</v>
      </c>
      <c r="J17" s="3">
        <f t="shared" si="0"/>
        <v>63999</v>
      </c>
      <c r="K17" s="4">
        <v>980.8</v>
      </c>
      <c r="L17" s="4">
        <v>20.25</v>
      </c>
      <c r="M17" s="4">
        <v>1532.8</v>
      </c>
      <c r="N17" s="4">
        <v>31.66</v>
      </c>
    </row>
    <row r="18" spans="8:14" x14ac:dyDescent="0.2">
      <c r="H18" s="1">
        <v>7</v>
      </c>
      <c r="I18" s="3">
        <v>64000</v>
      </c>
      <c r="J18" s="3">
        <f t="shared" si="0"/>
        <v>127999</v>
      </c>
      <c r="K18" s="4">
        <v>1628.8</v>
      </c>
      <c r="L18" s="4">
        <v>16.88</v>
      </c>
      <c r="M18" s="4">
        <v>2545.6</v>
      </c>
      <c r="N18" s="4">
        <v>26.38</v>
      </c>
    </row>
    <row r="19" spans="8:14" x14ac:dyDescent="0.2">
      <c r="H19" s="1">
        <v>8</v>
      </c>
      <c r="I19" s="3">
        <v>128000</v>
      </c>
      <c r="J19" s="3">
        <f t="shared" si="0"/>
        <v>255999</v>
      </c>
      <c r="K19" s="4">
        <v>2708.8</v>
      </c>
      <c r="L19" s="4">
        <v>14.06</v>
      </c>
      <c r="M19" s="4">
        <v>4234.3999999999996</v>
      </c>
      <c r="N19" s="4">
        <v>21.98</v>
      </c>
    </row>
    <row r="20" spans="8:14" x14ac:dyDescent="0.2">
      <c r="H20" s="1">
        <v>9</v>
      </c>
      <c r="I20" s="3">
        <v>256000</v>
      </c>
      <c r="J20" s="3">
        <f t="shared" si="0"/>
        <v>511999</v>
      </c>
      <c r="K20" s="4">
        <v>4508.8</v>
      </c>
      <c r="L20" s="4">
        <v>11.72</v>
      </c>
      <c r="M20" s="5">
        <v>7048</v>
      </c>
      <c r="N20" s="4">
        <v>18.32</v>
      </c>
    </row>
    <row r="21" spans="8:14" x14ac:dyDescent="0.2">
      <c r="H21" s="1">
        <v>10</v>
      </c>
      <c r="I21" s="3">
        <v>512000</v>
      </c>
      <c r="J21" s="3">
        <f t="shared" si="0"/>
        <v>1023999</v>
      </c>
      <c r="K21" s="4">
        <v>7508.8</v>
      </c>
      <c r="L21" s="4">
        <v>9.77</v>
      </c>
      <c r="M21" s="4">
        <v>11737.6</v>
      </c>
      <c r="N21" s="4">
        <v>15.26</v>
      </c>
    </row>
    <row r="22" spans="8:14" x14ac:dyDescent="0.2">
      <c r="H22" s="1">
        <v>11</v>
      </c>
      <c r="I22" s="3">
        <v>1024000</v>
      </c>
      <c r="J22" s="3">
        <f t="shared" si="0"/>
        <v>2047999</v>
      </c>
      <c r="K22" s="4">
        <v>12510.4</v>
      </c>
      <c r="L22" s="4">
        <v>8.14</v>
      </c>
      <c r="M22" s="4">
        <v>19552.8</v>
      </c>
      <c r="N22" s="4">
        <v>12.72</v>
      </c>
    </row>
    <row r="23" spans="8:14" x14ac:dyDescent="0.2">
      <c r="H23" s="1">
        <v>12</v>
      </c>
      <c r="I23" s="3">
        <v>2048000</v>
      </c>
      <c r="J23" s="3">
        <f t="shared" si="0"/>
        <v>4095999</v>
      </c>
      <c r="K23" s="4">
        <v>20849.599999999999</v>
      </c>
      <c r="L23" s="4">
        <v>6.78</v>
      </c>
      <c r="M23" s="4">
        <v>32578.400000000001</v>
      </c>
      <c r="N23" s="4">
        <v>10.6</v>
      </c>
    </row>
    <row r="24" spans="8:14" x14ac:dyDescent="0.2">
      <c r="H24" s="1">
        <v>13</v>
      </c>
      <c r="I24" s="3">
        <v>4096000</v>
      </c>
      <c r="J24" s="3">
        <f t="shared" si="0"/>
        <v>8191999</v>
      </c>
      <c r="K24" s="4">
        <v>34743.199999999997</v>
      </c>
      <c r="L24" s="4">
        <v>5.65</v>
      </c>
      <c r="M24" s="4">
        <v>54287.199999999997</v>
      </c>
      <c r="N24" s="4">
        <v>8.83</v>
      </c>
    </row>
    <row r="25" spans="8:14" x14ac:dyDescent="0.2">
      <c r="H25" s="1">
        <v>14</v>
      </c>
      <c r="I25" s="3">
        <v>8192000</v>
      </c>
      <c r="J25" s="3">
        <f t="shared" si="0"/>
        <v>16383999</v>
      </c>
      <c r="K25" s="4">
        <v>57910.400000000001</v>
      </c>
      <c r="L25" s="4">
        <v>4.71</v>
      </c>
      <c r="M25" s="4">
        <v>90463.2</v>
      </c>
      <c r="N25" s="4">
        <v>7.36</v>
      </c>
    </row>
    <row r="26" spans="8:14" x14ac:dyDescent="0.2">
      <c r="H26" s="1">
        <v>15</v>
      </c>
      <c r="I26" s="3">
        <v>16384000</v>
      </c>
      <c r="J26" s="3">
        <f t="shared" si="0"/>
        <v>32767999</v>
      </c>
      <c r="K26" s="4">
        <v>96511.2</v>
      </c>
      <c r="L26" s="4">
        <v>3.93</v>
      </c>
      <c r="M26" s="5">
        <v>150756</v>
      </c>
      <c r="N26" s="4">
        <v>6.14</v>
      </c>
    </row>
    <row r="27" spans="8:14" x14ac:dyDescent="0.2">
      <c r="H27" s="1">
        <v>16</v>
      </c>
      <c r="I27" s="3">
        <v>32768000</v>
      </c>
      <c r="J27" s="2" t="s">
        <v>8</v>
      </c>
      <c r="K27" s="4">
        <v>160867.20000000001</v>
      </c>
      <c r="L27" s="4">
        <v>3.27</v>
      </c>
      <c r="M27" s="5">
        <v>251288</v>
      </c>
      <c r="N27" s="4">
        <v>5.1100000000000003</v>
      </c>
    </row>
    <row r="28" spans="8:14" x14ac:dyDescent="0.2">
      <c r="H28" s="1">
        <v>17</v>
      </c>
      <c r="I28" s="17" t="s">
        <v>9</v>
      </c>
      <c r="J28" s="17"/>
      <c r="K28" s="18">
        <v>840</v>
      </c>
      <c r="L28" s="18"/>
      <c r="M28" s="18">
        <v>1008</v>
      </c>
      <c r="N28" s="18"/>
    </row>
  </sheetData>
  <sheetProtection sheet="1" objects="1" scenarios="1" selectLockedCells="1"/>
  <mergeCells count="9">
    <mergeCell ref="I28:J28"/>
    <mergeCell ref="K28:L28"/>
    <mergeCell ref="M28:N28"/>
    <mergeCell ref="H8:N8"/>
    <mergeCell ref="H9:J10"/>
    <mergeCell ref="K9:L9"/>
    <mergeCell ref="M9:N9"/>
    <mergeCell ref="K10:L10"/>
    <mergeCell ref="M10:N10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BD162A2474A2648B916C157E717BE12" ma:contentTypeVersion="14" ma:contentTypeDescription="Crear nuevo documento." ma:contentTypeScope="" ma:versionID="2944486c0ed223b9f60f9367112f38c1">
  <xsd:schema xmlns:xsd="http://www.w3.org/2001/XMLSchema" xmlns:xs="http://www.w3.org/2001/XMLSchema" xmlns:p="http://schemas.microsoft.com/office/2006/metadata/properties" xmlns:ns3="bf376e03-58cc-40ba-bf77-d8776ab84bdc" xmlns:ns4="091dce54-0990-43c2-9df8-097c0b8f7a5b" targetNamespace="http://schemas.microsoft.com/office/2006/metadata/properties" ma:root="true" ma:fieldsID="9c0dd67988682a7d714a485f3475d02c" ns3:_="" ns4:_="">
    <xsd:import namespace="bf376e03-58cc-40ba-bf77-d8776ab84bdc"/>
    <xsd:import namespace="091dce54-0990-43c2-9df8-097c0b8f7a5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376e03-58cc-40ba-bf77-d8776ab84bd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1dce54-0990-43c2-9df8-097c0b8f7a5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D56C4E6-1308-411A-A01E-8F5C27C78F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538C171-086A-489D-95B3-155D28D952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376e03-58cc-40ba-bf77-d8776ab84bdc"/>
    <ds:schemaRef ds:uri="091dce54-0990-43c2-9df8-097c0b8f7a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D16BDE0-3DCA-4FC8-846E-5D9E9000082B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091dce54-0990-43c2-9df8-097c0b8f7a5b"/>
    <ds:schemaRef ds:uri="http://purl.org/dc/elements/1.1/"/>
    <ds:schemaRef ds:uri="http://schemas.microsoft.com/office/2006/metadata/properties"/>
    <ds:schemaRef ds:uri="bf376e03-58cc-40ba-bf77-d8776ab84bd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Gisela Liz Valdivieso Rivadeneira;jespinel@usfq.edu.ec</dc:creator>
  <cp:lastModifiedBy>Paula Godoy</cp:lastModifiedBy>
  <dcterms:created xsi:type="dcterms:W3CDTF">2021-12-21T14:53:57Z</dcterms:created>
  <dcterms:modified xsi:type="dcterms:W3CDTF">2024-09-30T16:22:51Z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0x0101004BD162A2474A2648B916C157E717BE12</vt:lpwstr>
  </property>
</Properties>
</file>